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939" activeTab="0"/>
  </bookViews>
  <sheets>
    <sheet name="стикеры в ПДС" sheetId="1" r:id="rId1"/>
    <sheet name="раскладка в ПДС" sheetId="2" r:id="rId2"/>
  </sheets>
  <definedNames>
    <definedName name="_xlnm.Print_Area" localSheetId="0">'стикеры в ПДС'!$A$1:$N$43</definedName>
  </definedNames>
  <calcPr fullCalcOnLoad="1"/>
</workbook>
</file>

<file path=xl/sharedStrings.xml><?xml version="1.0" encoding="utf-8"?>
<sst xmlns="http://schemas.openxmlformats.org/spreadsheetml/2006/main" count="264" uniqueCount="73">
  <si>
    <t>Москва</t>
  </si>
  <si>
    <t>Итого</t>
  </si>
  <si>
    <t>НДС ( 18 % )</t>
  </si>
  <si>
    <t>ИТОГО ( с учетом НДС )</t>
  </si>
  <si>
    <t>РЕКЛАМНАЯ КАМПАНИЯ В ПОЕЗДАХ ДАЛЬНЕГО СЛЕДОВАНИЯ</t>
  </si>
  <si>
    <t>Номер поезда</t>
  </si>
  <si>
    <t>Пункт назначения поезда</t>
  </si>
  <si>
    <t>Дни следования</t>
  </si>
  <si>
    <t>Период размещения</t>
  </si>
  <si>
    <t>Количество вагонов</t>
  </si>
  <si>
    <t>Цена 1 РМ (без НДС)</t>
  </si>
  <si>
    <t>Итого руб. (без учета НДС)</t>
  </si>
  <si>
    <t>СВ</t>
  </si>
  <si>
    <t>Купе</t>
  </si>
  <si>
    <t>Плакцарт</t>
  </si>
  <si>
    <t>ежедневно</t>
  </si>
  <si>
    <t>Итого месяцев за период размещения</t>
  </si>
  <si>
    <t>Количество стикеров в вагоне</t>
  </si>
  <si>
    <t>Количество составов</t>
  </si>
  <si>
    <t>Кол-во РМ</t>
  </si>
  <si>
    <t>Размер, см.</t>
  </si>
  <si>
    <t>30х40</t>
  </si>
  <si>
    <t>002 "Красная Стрела" фирм.</t>
  </si>
  <si>
    <t>Санкт-Петербург</t>
  </si>
  <si>
    <t>004 "Экспресс" фирм.</t>
  </si>
  <si>
    <t>026 "Смена" фирм.</t>
  </si>
  <si>
    <t>028 "Северная Пальмира" фирм.</t>
  </si>
  <si>
    <t>038 "Афанасий Никитин" фирм.</t>
  </si>
  <si>
    <t>064 "Две столицы" фирм.</t>
  </si>
  <si>
    <t>вс,пн,вт,ср,чт,пт</t>
  </si>
  <si>
    <t>по нечетным</t>
  </si>
  <si>
    <t>пн,ср,чт,пт,вс</t>
  </si>
  <si>
    <t>месяц</t>
  </si>
  <si>
    <t>001"Волгоград" фирм.</t>
  </si>
  <si>
    <t>Волгоград</t>
  </si>
  <si>
    <t>четн.</t>
  </si>
  <si>
    <t>25 "Воронеж" фирм.</t>
  </si>
  <si>
    <t>Воронеж</t>
  </si>
  <si>
    <t>016 "Премиум" фирм.</t>
  </si>
  <si>
    <t>Екатеринбург</t>
  </si>
  <si>
    <t xml:space="preserve">четн. </t>
  </si>
  <si>
    <t>090 "Зауралье" фирм.</t>
  </si>
  <si>
    <t>нечетн.</t>
  </si>
  <si>
    <t>002 "Татарстан Премиум" фирм.</t>
  </si>
  <si>
    <t>Казань</t>
  </si>
  <si>
    <t>56 ''Енисей'' фирм.</t>
  </si>
  <si>
    <t>Красноярск</t>
  </si>
  <si>
    <t>неч.</t>
  </si>
  <si>
    <t>24 ''Премиум'' фирм.</t>
  </si>
  <si>
    <t>Нижний Новгород</t>
  </si>
  <si>
    <t>036 "Нижегородец"</t>
  </si>
  <si>
    <t>26 ''Сибиряк'' фирм.</t>
  </si>
  <si>
    <t>Новосибирск</t>
  </si>
  <si>
    <t>по четным</t>
  </si>
  <si>
    <t>18 "Кама" фирм.</t>
  </si>
  <si>
    <t>Пермь</t>
  </si>
  <si>
    <t>20 "Тихий Дон" фирм.</t>
  </si>
  <si>
    <t>Ростов-на-Дону</t>
  </si>
  <si>
    <t>144ч</t>
  </si>
  <si>
    <t>Ростов-на-Дону-Кисловодск</t>
  </si>
  <si>
    <t>010 "Жигули" фирм.</t>
  </si>
  <si>
    <t>Самара</t>
  </si>
  <si>
    <t>040 Башкортостан" фирм.</t>
  </si>
  <si>
    <t>Уфа</t>
  </si>
  <si>
    <t>Челябинск</t>
  </si>
  <si>
    <t>14 "Южный Урал" фирм.</t>
  </si>
  <si>
    <t>Челябинск-Магнитогорск</t>
  </si>
  <si>
    <t>Итого дней за период размещения</t>
  </si>
  <si>
    <t>Составность</t>
  </si>
  <si>
    <t>Кол-во РМ 1 день</t>
  </si>
  <si>
    <t>Стоимость 1 день (без НДС)</t>
  </si>
  <si>
    <t>ИТОГО Кол-во РМ</t>
  </si>
  <si>
    <t>Плацкарт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</si>
</sst>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  <numFmt numFmtId="166" formatCode="0.0"/>
    <numFmt numFmtId="167" formatCode="#,##0.0&quot;р.&quot;"/>
    <numFmt numFmtId="168" formatCode="#,##0.00_р_."/>
    <numFmt numFmtId="169" formatCode="[$$-409]#,##0.00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&quot;р.&quot;"/>
    <numFmt numFmtId="176" formatCode="#,##0;[Red]#,##0"/>
    <numFmt numFmtId="177" formatCode="#,##0&quot;р.&quot;;[Red]#,##0&quot;р.&quot;"/>
    <numFmt numFmtId="178" formatCode="0.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3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" fontId="6" fillId="0" borderId="0" xfId="0" applyFont="1" applyAlignment="1">
      <alignment horizontal="center"/>
    </xf>
    <xf numFmtId="3" fontId="6" fillId="33" borderId="10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3" fontId="6" fillId="0" borderId="0" xfId="0" applyFont="1" applyAlignment="1">
      <alignment horizontal="left"/>
    </xf>
    <xf numFmtId="3" fontId="6" fillId="0" borderId="0" xfId="0" applyFont="1" applyAlignment="1">
      <alignment horizontal="center" wrapText="1"/>
    </xf>
    <xf numFmtId="3" fontId="6" fillId="0" borderId="0" xfId="0" applyFont="1" applyAlignment="1">
      <alignment horizontal="left" wrapText="1"/>
    </xf>
    <xf numFmtId="3" fontId="6" fillId="0" borderId="0" xfId="0" applyFont="1" applyAlignment="1">
      <alignment horizontal="center"/>
    </xf>
    <xf numFmtId="4" fontId="6" fillId="33" borderId="10" xfId="0" applyNumberFormat="1" applyFont="1" applyFill="1" applyBorder="1" applyAlignment="1">
      <alignment horizontal="center" wrapText="1"/>
    </xf>
    <xf numFmtId="3" fontId="6" fillId="33" borderId="11" xfId="0" applyFont="1" applyFill="1" applyBorder="1" applyAlignment="1">
      <alignment wrapText="1"/>
    </xf>
    <xf numFmtId="3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3" fontId="6" fillId="0" borderId="10" xfId="0" applyFont="1" applyBorder="1" applyAlignment="1">
      <alignment horizontal="center"/>
    </xf>
    <xf numFmtId="3" fontId="6" fillId="33" borderId="10" xfId="0" applyFont="1" applyFill="1" applyBorder="1" applyAlignment="1">
      <alignment horizontal="left"/>
    </xf>
    <xf numFmtId="3" fontId="6" fillId="33" borderId="12" xfId="0" applyFont="1" applyFill="1" applyBorder="1" applyAlignment="1">
      <alignment wrapText="1"/>
    </xf>
    <xf numFmtId="3" fontId="6" fillId="33" borderId="12" xfId="0" applyFont="1" applyFill="1" applyBorder="1" applyAlignment="1">
      <alignment horizontal="center" wrapText="1"/>
    </xf>
    <xf numFmtId="3" fontId="6" fillId="33" borderId="12" xfId="0" applyFont="1" applyFill="1" applyBorder="1" applyAlignment="1">
      <alignment horizontal="left" wrapText="1"/>
    </xf>
    <xf numFmtId="3" fontId="6" fillId="33" borderId="12" xfId="0" applyFont="1" applyFill="1" applyBorder="1" applyAlignment="1">
      <alignment horizontal="center"/>
    </xf>
    <xf numFmtId="3" fontId="6" fillId="33" borderId="13" xfId="0" applyFont="1" applyFill="1" applyBorder="1" applyAlignment="1">
      <alignment horizontal="left"/>
    </xf>
    <xf numFmtId="3" fontId="6" fillId="33" borderId="12" xfId="0" applyFont="1" applyFill="1" applyBorder="1" applyAlignment="1">
      <alignment horizontal="left"/>
    </xf>
    <xf numFmtId="3" fontId="6" fillId="33" borderId="10" xfId="0" applyFont="1" applyFill="1" applyBorder="1" applyAlignment="1">
      <alignment/>
    </xf>
    <xf numFmtId="3" fontId="6" fillId="33" borderId="10" xfId="0" applyFont="1" applyFill="1" applyBorder="1" applyAlignment="1">
      <alignment wrapText="1"/>
    </xf>
    <xf numFmtId="3" fontId="6" fillId="33" borderId="10" xfId="0" applyFont="1" applyFill="1" applyBorder="1" applyAlignment="1">
      <alignment horizontal="center"/>
    </xf>
    <xf numFmtId="3" fontId="6" fillId="33" borderId="0" xfId="0" applyFont="1" applyFill="1" applyAlignment="1">
      <alignment horizontal="left"/>
    </xf>
    <xf numFmtId="3" fontId="6" fillId="33" borderId="10" xfId="0" applyFont="1" applyFill="1" applyBorder="1" applyAlignment="1">
      <alignment horizontal="left" wrapText="1"/>
    </xf>
    <xf numFmtId="3" fontId="6" fillId="33" borderId="13" xfId="0" applyFont="1" applyFill="1" applyBorder="1" applyAlignment="1">
      <alignment horizontal="center"/>
    </xf>
    <xf numFmtId="3" fontId="6" fillId="33" borderId="14" xfId="0" applyFont="1" applyFill="1" applyBorder="1" applyAlignment="1">
      <alignment wrapText="1"/>
    </xf>
    <xf numFmtId="3" fontId="6" fillId="0" borderId="15" xfId="0" applyFont="1" applyBorder="1" applyAlignment="1">
      <alignment wrapText="1"/>
    </xf>
    <xf numFmtId="3" fontId="6" fillId="0" borderId="11" xfId="0" applyFont="1" applyBorder="1" applyAlignment="1">
      <alignment wrapText="1"/>
    </xf>
    <xf numFmtId="3" fontId="5" fillId="0" borderId="15" xfId="0" applyFont="1" applyBorder="1" applyAlignment="1">
      <alignment wrapText="1"/>
    </xf>
    <xf numFmtId="3" fontId="5" fillId="0" borderId="11" xfId="0" applyFont="1" applyBorder="1" applyAlignment="1">
      <alignment wrapText="1"/>
    </xf>
    <xf numFmtId="3" fontId="6" fillId="33" borderId="12" xfId="0" applyFont="1" applyFill="1" applyBorder="1" applyAlignment="1">
      <alignment wrapText="1"/>
    </xf>
    <xf numFmtId="0" fontId="2" fillId="0" borderId="14" xfId="0" applyNumberFormat="1" applyFont="1" applyBorder="1" applyAlignment="1">
      <alignment horizontal="center"/>
    </xf>
    <xf numFmtId="3" fontId="6" fillId="0" borderId="15" xfId="0" applyFont="1" applyBorder="1" applyAlignment="1">
      <alignment wrapText="1"/>
    </xf>
    <xf numFmtId="3" fontId="6" fillId="0" borderId="11" xfId="0" applyFont="1" applyBorder="1" applyAlignment="1">
      <alignment wrapText="1"/>
    </xf>
    <xf numFmtId="3" fontId="6" fillId="0" borderId="16" xfId="0" applyFont="1" applyBorder="1" applyAlignment="1">
      <alignment wrapText="1"/>
    </xf>
    <xf numFmtId="3" fontId="5" fillId="0" borderId="15" xfId="0" applyFont="1" applyBorder="1" applyAlignment="1">
      <alignment wrapText="1"/>
    </xf>
    <xf numFmtId="3" fontId="5" fillId="0" borderId="11" xfId="0" applyFont="1" applyBorder="1" applyAlignment="1">
      <alignment wrapText="1"/>
    </xf>
    <xf numFmtId="3" fontId="5" fillId="0" borderId="16" xfId="0" applyFont="1" applyBorder="1" applyAlignment="1">
      <alignment wrapText="1"/>
    </xf>
    <xf numFmtId="3" fontId="5" fillId="0" borderId="17" xfId="0" applyFont="1" applyBorder="1" applyAlignment="1">
      <alignment wrapText="1"/>
    </xf>
    <xf numFmtId="3" fontId="6" fillId="33" borderId="18" xfId="0" applyFont="1" applyFill="1" applyBorder="1" applyAlignment="1">
      <alignment horizontal="left" wrapText="1"/>
    </xf>
    <xf numFmtId="3" fontId="6" fillId="33" borderId="13" xfId="0" applyFont="1" applyFill="1" applyBorder="1" applyAlignment="1">
      <alignment horizontal="left" wrapText="1"/>
    </xf>
    <xf numFmtId="3" fontId="6" fillId="33" borderId="18" xfId="0" applyFont="1" applyFill="1" applyBorder="1" applyAlignment="1">
      <alignment horizontal="center" wrapText="1"/>
    </xf>
    <xf numFmtId="3" fontId="6" fillId="33" borderId="13" xfId="0" applyFont="1" applyFill="1" applyBorder="1" applyAlignment="1">
      <alignment horizontal="center" wrapText="1"/>
    </xf>
    <xf numFmtId="3" fontId="6" fillId="33" borderId="18" xfId="0" applyFont="1" applyFill="1" applyBorder="1" applyAlignment="1">
      <alignment wrapText="1"/>
    </xf>
    <xf numFmtId="3" fontId="6" fillId="33" borderId="13" xfId="0" applyFont="1" applyFill="1" applyBorder="1" applyAlignment="1">
      <alignment wrapText="1"/>
    </xf>
    <xf numFmtId="3" fontId="7" fillId="0" borderId="15" xfId="0" applyFont="1" applyBorder="1" applyAlignment="1">
      <alignment wrapText="1"/>
    </xf>
    <xf numFmtId="3" fontId="7" fillId="0" borderId="11" xfId="0" applyFont="1" applyBorder="1" applyAlignment="1">
      <alignment wrapText="1"/>
    </xf>
    <xf numFmtId="3" fontId="7" fillId="0" borderId="14" xfId="0" applyFont="1" applyBorder="1" applyAlignment="1">
      <alignment wrapText="1"/>
    </xf>
    <xf numFmtId="3" fontId="7" fillId="0" borderId="16" xfId="0" applyFont="1" applyBorder="1" applyAlignment="1">
      <alignment wrapText="1"/>
    </xf>
    <xf numFmtId="3" fontId="6" fillId="33" borderId="15" xfId="0" applyFont="1" applyFill="1" applyBorder="1" applyAlignment="1">
      <alignment wrapText="1"/>
    </xf>
    <xf numFmtId="3" fontId="6" fillId="33" borderId="11" xfId="0" applyFont="1" applyFill="1" applyBorder="1" applyAlignment="1">
      <alignment wrapText="1"/>
    </xf>
    <xf numFmtId="3" fontId="6" fillId="33" borderId="19" xfId="0" applyFont="1" applyFill="1" applyBorder="1" applyAlignment="1">
      <alignment horizontal="center" wrapText="1"/>
    </xf>
    <xf numFmtId="3" fontId="6" fillId="33" borderId="20" xfId="0" applyFont="1" applyFill="1" applyBorder="1" applyAlignment="1">
      <alignment wrapText="1"/>
    </xf>
    <xf numFmtId="3" fontId="6" fillId="33" borderId="12" xfId="0" applyFont="1" applyFill="1" applyBorder="1" applyAlignment="1">
      <alignment wrapText="1"/>
    </xf>
    <xf numFmtId="3" fontId="6" fillId="33" borderId="15" xfId="0" applyFont="1" applyFill="1" applyBorder="1" applyAlignment="1">
      <alignment horizontal="center" wrapText="1"/>
    </xf>
    <xf numFmtId="3" fontId="6" fillId="33" borderId="11" xfId="0" applyFont="1" applyFill="1" applyBorder="1" applyAlignment="1">
      <alignment horizontal="center" wrapText="1"/>
    </xf>
    <xf numFmtId="0" fontId="0" fillId="33" borderId="16" xfId="0" applyNumberFormat="1" applyFill="1" applyBorder="1" applyAlignment="1">
      <alignment horizontal="center"/>
    </xf>
    <xf numFmtId="3" fontId="6" fillId="33" borderId="0" xfId="0" applyFont="1" applyFill="1" applyAlignment="1">
      <alignment horizontal="center"/>
    </xf>
    <xf numFmtId="3" fontId="7" fillId="33" borderId="15" xfId="0" applyFont="1" applyFill="1" applyBorder="1" applyAlignment="1">
      <alignment wrapText="1"/>
    </xf>
    <xf numFmtId="3" fontId="7" fillId="33" borderId="11" xfId="0" applyFont="1" applyFill="1" applyBorder="1" applyAlignment="1">
      <alignment wrapText="1"/>
    </xf>
    <xf numFmtId="3" fontId="7" fillId="33" borderId="16" xfId="0" applyFont="1" applyFill="1" applyBorder="1" applyAlignment="1">
      <alignment wrapText="1"/>
    </xf>
    <xf numFmtId="0" fontId="6" fillId="33" borderId="12" xfId="0" applyNumberFormat="1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 wrapText="1"/>
    </xf>
    <xf numFmtId="4" fontId="6" fillId="33" borderId="13" xfId="0" applyNumberFormat="1" applyFont="1" applyFill="1" applyBorder="1" applyAlignment="1">
      <alignment horizontal="center" wrapText="1"/>
    </xf>
    <xf numFmtId="3" fontId="6" fillId="33" borderId="13" xfId="0" applyNumberFormat="1" applyFont="1" applyFill="1" applyBorder="1" applyAlignment="1">
      <alignment horizontal="center" wrapText="1"/>
    </xf>
    <xf numFmtId="3" fontId="6" fillId="0" borderId="11" xfId="0" applyFont="1" applyBorder="1" applyAlignment="1">
      <alignment horizontal="center"/>
    </xf>
    <xf numFmtId="3" fontId="6" fillId="0" borderId="16" xfId="0" applyFont="1" applyBorder="1" applyAlignment="1">
      <alignment horizontal="center"/>
    </xf>
    <xf numFmtId="3" fontId="5" fillId="0" borderId="10" xfId="0" applyFont="1" applyBorder="1" applyAlignment="1">
      <alignment horizontal="center" wrapText="1"/>
    </xf>
    <xf numFmtId="3" fontId="5" fillId="0" borderId="2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ерекресток Считалка 200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38</xdr:row>
      <xdr:rowOff>47625</xdr:rowOff>
    </xdr:from>
    <xdr:ext cx="9439275" cy="981075"/>
    <xdr:sp>
      <xdr:nvSpPr>
        <xdr:cNvPr id="1" name="TextBox 5"/>
        <xdr:cNvSpPr txBox="1">
          <a:spLocks noChangeArrowheads="1"/>
        </xdr:cNvSpPr>
      </xdr:nvSpPr>
      <xdr:spPr>
        <a:xfrm>
          <a:off x="142875" y="6838950"/>
          <a:ext cx="94392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Механика проведения: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Размещение производится по 2 стикера в вагон - в начале каждого вагона (возле проводника) и в конце вагона.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Минимальная сумма размещения - 1 500 000 руб. без НДС.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Составность и график движения предварительно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уточняется.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123825</xdr:rowOff>
    </xdr:to>
    <xdr:pic>
      <xdr:nvPicPr>
        <xdr:cNvPr id="2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38</xdr:row>
      <xdr:rowOff>47625</xdr:rowOff>
    </xdr:from>
    <xdr:ext cx="8753475" cy="1152525"/>
    <xdr:sp>
      <xdr:nvSpPr>
        <xdr:cNvPr id="1" name="TextBox 5"/>
        <xdr:cNvSpPr txBox="1">
          <a:spLocks noChangeArrowheads="1"/>
        </xdr:cNvSpPr>
      </xdr:nvSpPr>
      <xdr:spPr>
        <a:xfrm>
          <a:off x="142875" y="6791325"/>
          <a:ext cx="87534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Механика проведения: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Размещение производится на приоконный столик, по 1 рекламному материалу для каждого пассажира.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окончании поездки все оставшиеся рекламные материалы утилизируются.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Минимальная сумма размещения - 1 500 000 руб. без НДС.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Составность и график движения предварительно уточняется.
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19050</xdr:rowOff>
    </xdr:from>
    <xdr:to>
      <xdr:col>0</xdr:col>
      <xdr:colOff>1543050</xdr:colOff>
      <xdr:row>1</xdr:row>
      <xdr:rowOff>142875</xdr:rowOff>
    </xdr:to>
    <xdr:pic>
      <xdr:nvPicPr>
        <xdr:cNvPr id="2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447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0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28.125" style="5" customWidth="1"/>
    <col min="2" max="2" width="31.625" style="8" customWidth="1"/>
    <col min="3" max="3" width="13.875" style="5" customWidth="1"/>
    <col min="4" max="4" width="17.625" style="2" customWidth="1"/>
    <col min="5" max="5" width="17.75390625" style="2" customWidth="1"/>
    <col min="6" max="6" width="3.25390625" style="2" customWidth="1"/>
    <col min="7" max="7" width="5.00390625" style="2" customWidth="1"/>
    <col min="8" max="8" width="8.375" style="2" customWidth="1"/>
    <col min="9" max="9" width="18.125" style="2" customWidth="1"/>
    <col min="10" max="10" width="12.375" style="2" customWidth="1"/>
    <col min="11" max="11" width="23.625" style="2" customWidth="1"/>
    <col min="12" max="12" width="18.00390625" style="2" customWidth="1"/>
    <col min="13" max="13" width="14.625" style="2" customWidth="1"/>
    <col min="14" max="14" width="27.375" style="2" customWidth="1"/>
    <col min="15" max="15" width="8.875" style="2" customWidth="1"/>
    <col min="16" max="16384" width="9.125" style="2" customWidth="1"/>
  </cols>
  <sheetData>
    <row r="1" spans="1:14" s="1" customFormat="1" ht="4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7" ht="12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ht="12.75" customHeight="1">
      <c r="A3" s="37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4" ht="12.7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2.75" customHeight="1">
      <c r="A5" s="37"/>
      <c r="B5" s="38"/>
      <c r="C5" s="38"/>
      <c r="D5" s="38"/>
      <c r="E5" s="38"/>
      <c r="F5" s="38"/>
      <c r="G5" s="38"/>
      <c r="H5" s="38"/>
      <c r="I5" s="40"/>
      <c r="J5" s="40"/>
      <c r="K5" s="38"/>
      <c r="L5" s="38"/>
      <c r="M5" s="38"/>
      <c r="N5" s="39"/>
    </row>
    <row r="6" spans="1:14" ht="12.75" customHeight="1">
      <c r="A6" s="41" t="s">
        <v>5</v>
      </c>
      <c r="B6" s="43" t="s">
        <v>6</v>
      </c>
      <c r="C6" s="41" t="s">
        <v>7</v>
      </c>
      <c r="D6" s="45" t="s">
        <v>8</v>
      </c>
      <c r="E6" s="45" t="s">
        <v>16</v>
      </c>
      <c r="F6" s="51" t="s">
        <v>9</v>
      </c>
      <c r="G6" s="52"/>
      <c r="H6" s="52"/>
      <c r="I6" s="53" t="s">
        <v>17</v>
      </c>
      <c r="J6" s="53" t="s">
        <v>18</v>
      </c>
      <c r="K6" s="54" t="s">
        <v>19</v>
      </c>
      <c r="L6" s="45" t="s">
        <v>10</v>
      </c>
      <c r="M6" s="43" t="s">
        <v>20</v>
      </c>
      <c r="N6" s="45" t="s">
        <v>11</v>
      </c>
    </row>
    <row r="7" spans="1:14" ht="12.75">
      <c r="A7" s="42"/>
      <c r="B7" s="44"/>
      <c r="C7" s="42"/>
      <c r="D7" s="46"/>
      <c r="E7" s="46"/>
      <c r="F7" s="15" t="s">
        <v>12</v>
      </c>
      <c r="G7" s="15" t="s">
        <v>13</v>
      </c>
      <c r="H7" s="27" t="s">
        <v>14</v>
      </c>
      <c r="I7" s="53"/>
      <c r="J7" s="53"/>
      <c r="K7" s="55"/>
      <c r="L7" s="46"/>
      <c r="M7" s="44"/>
      <c r="N7" s="46"/>
    </row>
    <row r="8" spans="1:14" ht="32.25" customHeight="1">
      <c r="A8" s="47" t="s">
        <v>0</v>
      </c>
      <c r="B8" s="48"/>
      <c r="C8" s="48"/>
      <c r="D8" s="48"/>
      <c r="E8" s="48"/>
      <c r="F8" s="48"/>
      <c r="G8" s="48"/>
      <c r="H8" s="48"/>
      <c r="I8" s="49"/>
      <c r="J8" s="49"/>
      <c r="K8" s="48"/>
      <c r="L8" s="48"/>
      <c r="M8" s="48"/>
      <c r="N8" s="50"/>
    </row>
    <row r="9" spans="1:14" ht="12.75">
      <c r="A9" s="14" t="s">
        <v>33</v>
      </c>
      <c r="B9" s="14" t="s">
        <v>34</v>
      </c>
      <c r="C9" s="15" t="s">
        <v>35</v>
      </c>
      <c r="D9" s="16" t="s">
        <v>32</v>
      </c>
      <c r="E9" s="16">
        <v>1</v>
      </c>
      <c r="F9" s="16">
        <v>1</v>
      </c>
      <c r="G9" s="16">
        <v>9</v>
      </c>
      <c r="H9" s="23">
        <v>4</v>
      </c>
      <c r="I9" s="13">
        <v>2</v>
      </c>
      <c r="J9" s="23">
        <v>2</v>
      </c>
      <c r="K9" s="3">
        <f aca="true" t="shared" si="0" ref="K9:K34">SUM(F9:H9)*I9*J9</f>
        <v>56</v>
      </c>
      <c r="L9" s="9">
        <v>1800</v>
      </c>
      <c r="M9" s="9" t="s">
        <v>21</v>
      </c>
      <c r="N9" s="9">
        <f aca="true" t="shared" si="1" ref="N9:N34">E9*K9*L9</f>
        <v>100800</v>
      </c>
    </row>
    <row r="10" spans="1:14" ht="12.75">
      <c r="A10" s="14" t="s">
        <v>36</v>
      </c>
      <c r="B10" s="14" t="s">
        <v>37</v>
      </c>
      <c r="C10" s="15" t="s">
        <v>15</v>
      </c>
      <c r="D10" s="16" t="s">
        <v>32</v>
      </c>
      <c r="E10" s="16">
        <v>1</v>
      </c>
      <c r="F10" s="16">
        <v>4</v>
      </c>
      <c r="G10" s="16">
        <v>9</v>
      </c>
      <c r="H10" s="23">
        <v>5</v>
      </c>
      <c r="I10" s="13">
        <v>2</v>
      </c>
      <c r="J10" s="23">
        <v>2</v>
      </c>
      <c r="K10" s="3">
        <f t="shared" si="0"/>
        <v>72</v>
      </c>
      <c r="L10" s="9">
        <v>1800</v>
      </c>
      <c r="M10" s="9" t="s">
        <v>21</v>
      </c>
      <c r="N10" s="9">
        <f t="shared" si="1"/>
        <v>129600</v>
      </c>
    </row>
    <row r="11" spans="1:14" ht="12.75">
      <c r="A11" s="14">
        <v>81</v>
      </c>
      <c r="B11" s="14" t="s">
        <v>37</v>
      </c>
      <c r="C11" s="17" t="s">
        <v>15</v>
      </c>
      <c r="D11" s="16" t="s">
        <v>32</v>
      </c>
      <c r="E11" s="16">
        <v>1</v>
      </c>
      <c r="F11" s="18">
        <v>1</v>
      </c>
      <c r="G11" s="18">
        <v>11</v>
      </c>
      <c r="H11" s="23">
        <v>8</v>
      </c>
      <c r="I11" s="13">
        <v>2</v>
      </c>
      <c r="J11" s="23">
        <v>2</v>
      </c>
      <c r="K11" s="3">
        <f t="shared" si="0"/>
        <v>80</v>
      </c>
      <c r="L11" s="9">
        <v>1800</v>
      </c>
      <c r="M11" s="9" t="s">
        <v>21</v>
      </c>
      <c r="N11" s="9">
        <f t="shared" si="1"/>
        <v>144000</v>
      </c>
    </row>
    <row r="12" spans="1:14" ht="12.75">
      <c r="A12" s="14" t="s">
        <v>38</v>
      </c>
      <c r="B12" s="14" t="s">
        <v>39</v>
      </c>
      <c r="C12" s="15" t="s">
        <v>40</v>
      </c>
      <c r="D12" s="16" t="s">
        <v>32</v>
      </c>
      <c r="E12" s="16">
        <v>1</v>
      </c>
      <c r="F12" s="16">
        <v>2</v>
      </c>
      <c r="G12" s="16">
        <v>6</v>
      </c>
      <c r="H12" s="23">
        <v>6</v>
      </c>
      <c r="I12" s="13">
        <v>2</v>
      </c>
      <c r="J12" s="23">
        <v>6</v>
      </c>
      <c r="K12" s="3">
        <f t="shared" si="0"/>
        <v>168</v>
      </c>
      <c r="L12" s="9">
        <v>1800</v>
      </c>
      <c r="M12" s="9" t="s">
        <v>21</v>
      </c>
      <c r="N12" s="9">
        <f t="shared" si="1"/>
        <v>302400</v>
      </c>
    </row>
    <row r="13" spans="1:14" ht="12.75">
      <c r="A13" s="14" t="s">
        <v>41</v>
      </c>
      <c r="B13" s="14" t="s">
        <v>39</v>
      </c>
      <c r="C13" s="17" t="s">
        <v>42</v>
      </c>
      <c r="D13" s="16" t="s">
        <v>32</v>
      </c>
      <c r="E13" s="16">
        <v>1</v>
      </c>
      <c r="F13" s="16">
        <v>0</v>
      </c>
      <c r="G13" s="16">
        <v>8</v>
      </c>
      <c r="H13" s="23">
        <v>8</v>
      </c>
      <c r="I13" s="13">
        <v>2</v>
      </c>
      <c r="J13" s="23">
        <v>2</v>
      </c>
      <c r="K13" s="3">
        <f t="shared" si="0"/>
        <v>64</v>
      </c>
      <c r="L13" s="9">
        <v>1800</v>
      </c>
      <c r="M13" s="9" t="s">
        <v>21</v>
      </c>
      <c r="N13" s="9">
        <f t="shared" si="1"/>
        <v>115200</v>
      </c>
    </row>
    <row r="14" spans="1:14" ht="12.75">
      <c r="A14" s="14" t="s">
        <v>43</v>
      </c>
      <c r="B14" s="14" t="s">
        <v>44</v>
      </c>
      <c r="C14" s="15" t="s">
        <v>15</v>
      </c>
      <c r="D14" s="16" t="s">
        <v>32</v>
      </c>
      <c r="E14" s="16">
        <v>1</v>
      </c>
      <c r="F14" s="16">
        <v>4</v>
      </c>
      <c r="G14" s="16">
        <v>8</v>
      </c>
      <c r="H14" s="23">
        <v>3</v>
      </c>
      <c r="I14" s="13">
        <v>2</v>
      </c>
      <c r="J14" s="23">
        <v>4</v>
      </c>
      <c r="K14" s="3">
        <f t="shared" si="0"/>
        <v>120</v>
      </c>
      <c r="L14" s="9">
        <v>1800</v>
      </c>
      <c r="M14" s="9" t="s">
        <v>21</v>
      </c>
      <c r="N14" s="9">
        <f t="shared" si="1"/>
        <v>216000</v>
      </c>
    </row>
    <row r="15" spans="1:14" ht="12.75">
      <c r="A15" s="19" t="s">
        <v>45</v>
      </c>
      <c r="B15" s="19" t="s">
        <v>46</v>
      </c>
      <c r="C15" s="20" t="s">
        <v>47</v>
      </c>
      <c r="D15" s="16" t="s">
        <v>32</v>
      </c>
      <c r="E15" s="16">
        <v>1</v>
      </c>
      <c r="F15" s="18">
        <v>1</v>
      </c>
      <c r="G15" s="18">
        <v>8</v>
      </c>
      <c r="H15" s="26">
        <v>6</v>
      </c>
      <c r="I15" s="13">
        <v>2</v>
      </c>
      <c r="J15" s="26">
        <v>3</v>
      </c>
      <c r="K15" s="3">
        <f t="shared" si="0"/>
        <v>90</v>
      </c>
      <c r="L15" s="9">
        <v>1800</v>
      </c>
      <c r="M15" s="9" t="s">
        <v>21</v>
      </c>
      <c r="N15" s="9">
        <f t="shared" si="1"/>
        <v>162000</v>
      </c>
    </row>
    <row r="16" spans="1:14" ht="12.75">
      <c r="A16" s="14">
        <v>138</v>
      </c>
      <c r="B16" s="21" t="s">
        <v>46</v>
      </c>
      <c r="C16" s="20" t="s">
        <v>35</v>
      </c>
      <c r="D16" s="16" t="s">
        <v>32</v>
      </c>
      <c r="E16" s="16">
        <v>1</v>
      </c>
      <c r="F16" s="18">
        <v>0</v>
      </c>
      <c r="G16" s="18">
        <v>8</v>
      </c>
      <c r="H16" s="23">
        <v>7</v>
      </c>
      <c r="I16" s="13">
        <v>2</v>
      </c>
      <c r="J16" s="23">
        <v>3</v>
      </c>
      <c r="K16" s="3">
        <f t="shared" si="0"/>
        <v>90</v>
      </c>
      <c r="L16" s="9">
        <v>1800</v>
      </c>
      <c r="M16" s="9" t="s">
        <v>21</v>
      </c>
      <c r="N16" s="9">
        <f t="shared" si="1"/>
        <v>162000</v>
      </c>
    </row>
    <row r="17" spans="1:14" ht="12.75">
      <c r="A17" s="14" t="s">
        <v>48</v>
      </c>
      <c r="B17" s="14" t="s">
        <v>49</v>
      </c>
      <c r="C17" s="15" t="s">
        <v>15</v>
      </c>
      <c r="D17" s="16" t="s">
        <v>32</v>
      </c>
      <c r="E17" s="16">
        <v>1</v>
      </c>
      <c r="F17" s="18">
        <v>3</v>
      </c>
      <c r="G17" s="18">
        <v>8</v>
      </c>
      <c r="H17" s="23">
        <v>3</v>
      </c>
      <c r="I17" s="13">
        <v>2</v>
      </c>
      <c r="J17" s="23">
        <v>4</v>
      </c>
      <c r="K17" s="3">
        <f t="shared" si="0"/>
        <v>112</v>
      </c>
      <c r="L17" s="9">
        <v>1800</v>
      </c>
      <c r="M17" s="9" t="s">
        <v>21</v>
      </c>
      <c r="N17" s="9">
        <f t="shared" si="1"/>
        <v>201600</v>
      </c>
    </row>
    <row r="18" spans="1:14" ht="12.75">
      <c r="A18" s="14" t="s">
        <v>50</v>
      </c>
      <c r="B18" s="14" t="s">
        <v>49</v>
      </c>
      <c r="C18" s="15" t="s">
        <v>15</v>
      </c>
      <c r="D18" s="16" t="s">
        <v>32</v>
      </c>
      <c r="E18" s="16">
        <v>1</v>
      </c>
      <c r="F18" s="16">
        <v>2</v>
      </c>
      <c r="G18" s="16">
        <v>8</v>
      </c>
      <c r="H18" s="23">
        <v>7</v>
      </c>
      <c r="I18" s="13">
        <v>2</v>
      </c>
      <c r="J18" s="23">
        <v>4</v>
      </c>
      <c r="K18" s="3">
        <f t="shared" si="0"/>
        <v>136</v>
      </c>
      <c r="L18" s="9">
        <v>1800</v>
      </c>
      <c r="M18" s="9" t="s">
        <v>21</v>
      </c>
      <c r="N18" s="9">
        <f t="shared" si="1"/>
        <v>244800</v>
      </c>
    </row>
    <row r="19" spans="1:14" ht="12.75">
      <c r="A19" s="14" t="s">
        <v>51</v>
      </c>
      <c r="B19" s="14" t="s">
        <v>52</v>
      </c>
      <c r="C19" s="22" t="s">
        <v>53</v>
      </c>
      <c r="D19" s="16" t="s">
        <v>32</v>
      </c>
      <c r="E19" s="16">
        <v>1</v>
      </c>
      <c r="F19" s="3">
        <v>1</v>
      </c>
      <c r="G19" s="3">
        <v>11</v>
      </c>
      <c r="H19" s="23">
        <v>6</v>
      </c>
      <c r="I19" s="13">
        <v>2</v>
      </c>
      <c r="J19" s="23">
        <v>3</v>
      </c>
      <c r="K19" s="3">
        <f t="shared" si="0"/>
        <v>108</v>
      </c>
      <c r="L19" s="9">
        <v>1800</v>
      </c>
      <c r="M19" s="9" t="s">
        <v>21</v>
      </c>
      <c r="N19" s="9">
        <f t="shared" si="1"/>
        <v>194400</v>
      </c>
    </row>
    <row r="20" spans="1:14" ht="12.75">
      <c r="A20" s="14" t="s">
        <v>54</v>
      </c>
      <c r="B20" s="14" t="s">
        <v>55</v>
      </c>
      <c r="C20" s="15" t="s">
        <v>15</v>
      </c>
      <c r="D20" s="16" t="s">
        <v>32</v>
      </c>
      <c r="E20" s="16">
        <v>1</v>
      </c>
      <c r="F20" s="16">
        <v>1</v>
      </c>
      <c r="G20" s="16">
        <v>9</v>
      </c>
      <c r="H20" s="23">
        <v>7</v>
      </c>
      <c r="I20" s="13">
        <v>2</v>
      </c>
      <c r="J20" s="23">
        <v>4</v>
      </c>
      <c r="K20" s="3">
        <f t="shared" si="0"/>
        <v>136</v>
      </c>
      <c r="L20" s="9">
        <v>1800</v>
      </c>
      <c r="M20" s="9" t="s">
        <v>21</v>
      </c>
      <c r="N20" s="9">
        <f t="shared" si="1"/>
        <v>244800</v>
      </c>
    </row>
    <row r="21" spans="1:14" ht="12.75">
      <c r="A21" s="14" t="s">
        <v>56</v>
      </c>
      <c r="B21" s="14" t="s">
        <v>57</v>
      </c>
      <c r="C21" s="22" t="s">
        <v>15</v>
      </c>
      <c r="D21" s="16" t="s">
        <v>32</v>
      </c>
      <c r="E21" s="16">
        <v>1</v>
      </c>
      <c r="F21" s="3">
        <v>1</v>
      </c>
      <c r="G21" s="3">
        <v>4</v>
      </c>
      <c r="H21" s="23">
        <v>5</v>
      </c>
      <c r="I21" s="13">
        <v>2</v>
      </c>
      <c r="J21" s="23">
        <v>6</v>
      </c>
      <c r="K21" s="3">
        <f t="shared" si="0"/>
        <v>120</v>
      </c>
      <c r="L21" s="9">
        <v>1800</v>
      </c>
      <c r="M21" s="9" t="s">
        <v>21</v>
      </c>
      <c r="N21" s="9">
        <f t="shared" si="1"/>
        <v>216000</v>
      </c>
    </row>
    <row r="22" spans="1:14" ht="12.75">
      <c r="A22" s="24" t="s">
        <v>58</v>
      </c>
      <c r="B22" s="14" t="s">
        <v>59</v>
      </c>
      <c r="C22" s="25" t="s">
        <v>15</v>
      </c>
      <c r="D22" s="16" t="s">
        <v>32</v>
      </c>
      <c r="E22" s="16">
        <v>1</v>
      </c>
      <c r="F22" s="23">
        <v>1</v>
      </c>
      <c r="G22" s="23">
        <v>9</v>
      </c>
      <c r="H22" s="23">
        <v>6</v>
      </c>
      <c r="I22" s="13">
        <v>2</v>
      </c>
      <c r="J22" s="23">
        <v>7</v>
      </c>
      <c r="K22" s="3">
        <f t="shared" si="0"/>
        <v>224</v>
      </c>
      <c r="L22" s="9">
        <v>1800</v>
      </c>
      <c r="M22" s="9" t="s">
        <v>21</v>
      </c>
      <c r="N22" s="9">
        <f t="shared" si="1"/>
        <v>403200</v>
      </c>
    </row>
    <row r="23" spans="1:14" ht="12.75">
      <c r="A23" s="14" t="s">
        <v>60</v>
      </c>
      <c r="B23" s="14" t="s">
        <v>61</v>
      </c>
      <c r="C23" s="22" t="s">
        <v>15</v>
      </c>
      <c r="D23" s="16" t="s">
        <v>32</v>
      </c>
      <c r="E23" s="16">
        <v>1</v>
      </c>
      <c r="F23" s="3">
        <v>5</v>
      </c>
      <c r="G23" s="3">
        <v>8</v>
      </c>
      <c r="H23" s="23">
        <v>0</v>
      </c>
      <c r="I23" s="13">
        <v>2</v>
      </c>
      <c r="J23" s="23">
        <v>2</v>
      </c>
      <c r="K23" s="3">
        <f t="shared" si="0"/>
        <v>52</v>
      </c>
      <c r="L23" s="9">
        <v>1800</v>
      </c>
      <c r="M23" s="9" t="s">
        <v>21</v>
      </c>
      <c r="N23" s="9">
        <f t="shared" si="1"/>
        <v>93600</v>
      </c>
    </row>
    <row r="24" spans="1:14" ht="12.75">
      <c r="A24" s="14">
        <v>68</v>
      </c>
      <c r="B24" s="14" t="s">
        <v>61</v>
      </c>
      <c r="C24" s="25" t="s">
        <v>35</v>
      </c>
      <c r="D24" s="16" t="s">
        <v>32</v>
      </c>
      <c r="E24" s="16">
        <v>1</v>
      </c>
      <c r="F24" s="23">
        <v>0</v>
      </c>
      <c r="G24" s="23">
        <v>7</v>
      </c>
      <c r="H24" s="23">
        <v>6</v>
      </c>
      <c r="I24" s="13">
        <v>2</v>
      </c>
      <c r="J24" s="23">
        <v>4</v>
      </c>
      <c r="K24" s="3">
        <f t="shared" si="0"/>
        <v>104</v>
      </c>
      <c r="L24" s="9">
        <v>1800</v>
      </c>
      <c r="M24" s="9" t="s">
        <v>21</v>
      </c>
      <c r="N24" s="9">
        <f t="shared" si="1"/>
        <v>187200</v>
      </c>
    </row>
    <row r="25" spans="1:14" ht="12.75">
      <c r="A25" s="14" t="s">
        <v>22</v>
      </c>
      <c r="B25" s="14" t="s">
        <v>23</v>
      </c>
      <c r="C25" s="25" t="s">
        <v>15</v>
      </c>
      <c r="D25" s="16" t="s">
        <v>32</v>
      </c>
      <c r="E25" s="16">
        <v>1</v>
      </c>
      <c r="F25" s="3">
        <v>10</v>
      </c>
      <c r="G25" s="3">
        <v>6</v>
      </c>
      <c r="H25" s="23">
        <v>0</v>
      </c>
      <c r="I25" s="13">
        <v>2</v>
      </c>
      <c r="J25" s="23">
        <v>2</v>
      </c>
      <c r="K25" s="3">
        <f t="shared" si="0"/>
        <v>64</v>
      </c>
      <c r="L25" s="9">
        <v>1800</v>
      </c>
      <c r="M25" s="9" t="s">
        <v>21</v>
      </c>
      <c r="N25" s="9">
        <f t="shared" si="1"/>
        <v>115200</v>
      </c>
    </row>
    <row r="26" spans="1:14" ht="12.75">
      <c r="A26" s="14" t="s">
        <v>24</v>
      </c>
      <c r="B26" s="14" t="s">
        <v>23</v>
      </c>
      <c r="C26" s="25" t="s">
        <v>15</v>
      </c>
      <c r="D26" s="16" t="s">
        <v>32</v>
      </c>
      <c r="E26" s="16">
        <v>1</v>
      </c>
      <c r="F26" s="3">
        <v>8</v>
      </c>
      <c r="G26" s="3">
        <v>7</v>
      </c>
      <c r="H26" s="23">
        <v>0</v>
      </c>
      <c r="I26" s="13">
        <v>2</v>
      </c>
      <c r="J26" s="23">
        <v>2</v>
      </c>
      <c r="K26" s="3">
        <f t="shared" si="0"/>
        <v>60</v>
      </c>
      <c r="L26" s="9">
        <v>1800</v>
      </c>
      <c r="M26" s="9" t="s">
        <v>21</v>
      </c>
      <c r="N26" s="9">
        <f t="shared" si="1"/>
        <v>108000</v>
      </c>
    </row>
    <row r="27" spans="1:14" ht="12.75">
      <c r="A27" s="14" t="s">
        <v>25</v>
      </c>
      <c r="B27" s="14" t="s">
        <v>23</v>
      </c>
      <c r="C27" s="25" t="s">
        <v>29</v>
      </c>
      <c r="D27" s="16" t="s">
        <v>32</v>
      </c>
      <c r="E27" s="16">
        <v>1</v>
      </c>
      <c r="F27" s="3">
        <v>1</v>
      </c>
      <c r="G27" s="3">
        <v>12</v>
      </c>
      <c r="H27" s="23">
        <v>0</v>
      </c>
      <c r="I27" s="13">
        <v>2</v>
      </c>
      <c r="J27" s="23">
        <v>2</v>
      </c>
      <c r="K27" s="3">
        <f t="shared" si="0"/>
        <v>52</v>
      </c>
      <c r="L27" s="9">
        <v>1800</v>
      </c>
      <c r="M27" s="9" t="s">
        <v>21</v>
      </c>
      <c r="N27" s="9">
        <f t="shared" si="1"/>
        <v>93600</v>
      </c>
    </row>
    <row r="28" spans="1:14" ht="12.75">
      <c r="A28" s="14" t="s">
        <v>26</v>
      </c>
      <c r="B28" s="14" t="s">
        <v>23</v>
      </c>
      <c r="C28" s="25" t="s">
        <v>30</v>
      </c>
      <c r="D28" s="16" t="s">
        <v>32</v>
      </c>
      <c r="E28" s="16">
        <v>1</v>
      </c>
      <c r="F28" s="3">
        <v>0</v>
      </c>
      <c r="G28" s="3">
        <v>7</v>
      </c>
      <c r="H28" s="23">
        <v>6</v>
      </c>
      <c r="I28" s="13">
        <v>2</v>
      </c>
      <c r="J28" s="23">
        <v>1</v>
      </c>
      <c r="K28" s="3">
        <f t="shared" si="0"/>
        <v>26</v>
      </c>
      <c r="L28" s="9">
        <v>1800</v>
      </c>
      <c r="M28" s="9" t="s">
        <v>21</v>
      </c>
      <c r="N28" s="9">
        <f t="shared" si="1"/>
        <v>46800</v>
      </c>
    </row>
    <row r="29" spans="1:14" ht="12.75">
      <c r="A29" s="14" t="s">
        <v>27</v>
      </c>
      <c r="B29" s="14" t="s">
        <v>23</v>
      </c>
      <c r="C29" s="25" t="s">
        <v>15</v>
      </c>
      <c r="D29" s="16" t="s">
        <v>32</v>
      </c>
      <c r="E29" s="16">
        <v>1</v>
      </c>
      <c r="F29" s="3">
        <v>0</v>
      </c>
      <c r="G29" s="3">
        <v>10</v>
      </c>
      <c r="H29" s="23">
        <v>5</v>
      </c>
      <c r="I29" s="13">
        <v>2</v>
      </c>
      <c r="J29" s="23">
        <v>2</v>
      </c>
      <c r="K29" s="3">
        <f t="shared" si="0"/>
        <v>60</v>
      </c>
      <c r="L29" s="9">
        <v>1800</v>
      </c>
      <c r="M29" s="9" t="s">
        <v>21</v>
      </c>
      <c r="N29" s="9">
        <f t="shared" si="1"/>
        <v>108000</v>
      </c>
    </row>
    <row r="30" spans="1:14" ht="12.75">
      <c r="A30" s="14" t="s">
        <v>28</v>
      </c>
      <c r="B30" s="14" t="s">
        <v>23</v>
      </c>
      <c r="C30" s="25" t="s">
        <v>31</v>
      </c>
      <c r="D30" s="16" t="s">
        <v>32</v>
      </c>
      <c r="E30" s="16">
        <v>1</v>
      </c>
      <c r="F30" s="3">
        <v>1</v>
      </c>
      <c r="G30" s="3">
        <v>4</v>
      </c>
      <c r="H30" s="23">
        <v>9</v>
      </c>
      <c r="I30" s="13">
        <v>2</v>
      </c>
      <c r="J30" s="23">
        <v>2</v>
      </c>
      <c r="K30" s="3">
        <f t="shared" si="0"/>
        <v>56</v>
      </c>
      <c r="L30" s="9">
        <v>1800</v>
      </c>
      <c r="M30" s="9" t="s">
        <v>21</v>
      </c>
      <c r="N30" s="9">
        <f t="shared" si="1"/>
        <v>100800</v>
      </c>
    </row>
    <row r="31" spans="1:14" ht="12.75">
      <c r="A31" s="14">
        <v>30</v>
      </c>
      <c r="B31" s="14" t="s">
        <v>23</v>
      </c>
      <c r="C31" s="25" t="s">
        <v>15</v>
      </c>
      <c r="D31" s="16" t="s">
        <v>32</v>
      </c>
      <c r="E31" s="16">
        <v>1</v>
      </c>
      <c r="F31" s="3">
        <v>1</v>
      </c>
      <c r="G31" s="3">
        <v>5</v>
      </c>
      <c r="H31" s="3">
        <v>9</v>
      </c>
      <c r="I31" s="13">
        <v>2</v>
      </c>
      <c r="J31" s="3">
        <v>2</v>
      </c>
      <c r="K31" s="3">
        <f t="shared" si="0"/>
        <v>60</v>
      </c>
      <c r="L31" s="9">
        <v>1800</v>
      </c>
      <c r="M31" s="9" t="s">
        <v>21</v>
      </c>
      <c r="N31" s="9">
        <f t="shared" si="1"/>
        <v>108000</v>
      </c>
    </row>
    <row r="32" spans="1:14" ht="12.75">
      <c r="A32" s="14" t="s">
        <v>62</v>
      </c>
      <c r="B32" s="14" t="s">
        <v>63</v>
      </c>
      <c r="C32" s="22" t="s">
        <v>15</v>
      </c>
      <c r="D32" s="16" t="s">
        <v>32</v>
      </c>
      <c r="E32" s="16">
        <v>1</v>
      </c>
      <c r="F32" s="3">
        <v>1</v>
      </c>
      <c r="G32" s="3">
        <v>8</v>
      </c>
      <c r="H32" s="23">
        <v>4</v>
      </c>
      <c r="I32" s="13">
        <v>2</v>
      </c>
      <c r="J32" s="23">
        <v>3</v>
      </c>
      <c r="K32" s="3">
        <f t="shared" si="0"/>
        <v>78</v>
      </c>
      <c r="L32" s="9">
        <v>1800</v>
      </c>
      <c r="M32" s="9" t="s">
        <v>21</v>
      </c>
      <c r="N32" s="9">
        <f t="shared" si="1"/>
        <v>140400</v>
      </c>
    </row>
    <row r="33" spans="1:14" ht="12.75">
      <c r="A33" s="14">
        <v>329</v>
      </c>
      <c r="B33" s="14" t="s">
        <v>64</v>
      </c>
      <c r="C33" s="25" t="s">
        <v>15</v>
      </c>
      <c r="D33" s="16" t="s">
        <v>32</v>
      </c>
      <c r="E33" s="16">
        <v>1</v>
      </c>
      <c r="F33" s="3">
        <v>0</v>
      </c>
      <c r="G33" s="3">
        <v>7</v>
      </c>
      <c r="H33" s="23">
        <v>6</v>
      </c>
      <c r="I33" s="13">
        <v>2</v>
      </c>
      <c r="J33" s="23">
        <v>4</v>
      </c>
      <c r="K33" s="3">
        <f t="shared" si="0"/>
        <v>104</v>
      </c>
      <c r="L33" s="9">
        <v>1800</v>
      </c>
      <c r="M33" s="9" t="s">
        <v>21</v>
      </c>
      <c r="N33" s="9">
        <f t="shared" si="1"/>
        <v>187200</v>
      </c>
    </row>
    <row r="34" spans="1:14" ht="12.75">
      <c r="A34" s="14" t="s">
        <v>65</v>
      </c>
      <c r="B34" s="14" t="s">
        <v>66</v>
      </c>
      <c r="C34" s="22" t="s">
        <v>15</v>
      </c>
      <c r="D34" s="16" t="s">
        <v>32</v>
      </c>
      <c r="E34" s="16">
        <v>1</v>
      </c>
      <c r="F34" s="3">
        <v>1</v>
      </c>
      <c r="G34" s="3">
        <v>6</v>
      </c>
      <c r="H34" s="23">
        <v>6</v>
      </c>
      <c r="I34" s="13">
        <v>2</v>
      </c>
      <c r="J34" s="23">
        <v>4</v>
      </c>
      <c r="K34" s="3">
        <f t="shared" si="0"/>
        <v>104</v>
      </c>
      <c r="L34" s="9">
        <v>1800</v>
      </c>
      <c r="M34" s="9" t="s">
        <v>21</v>
      </c>
      <c r="N34" s="9">
        <f t="shared" si="1"/>
        <v>187200</v>
      </c>
    </row>
    <row r="35" spans="1:14" ht="12.75" customHeight="1">
      <c r="A35" s="51" t="s">
        <v>1</v>
      </c>
      <c r="B35" s="52"/>
      <c r="C35" s="52"/>
      <c r="D35" s="52"/>
      <c r="E35" s="52"/>
      <c r="F35" s="52"/>
      <c r="G35" s="52"/>
      <c r="H35" s="52"/>
      <c r="I35" s="10"/>
      <c r="J35" s="10"/>
      <c r="K35" s="11">
        <f>SUM(K9:K34)</f>
        <v>2396</v>
      </c>
      <c r="L35" s="51"/>
      <c r="M35" s="52"/>
      <c r="N35" s="12">
        <f>SUM(N9:N34)</f>
        <v>4312800</v>
      </c>
    </row>
    <row r="36" spans="1:14" ht="12.75" customHeight="1">
      <c r="A36" s="34" t="s">
        <v>2</v>
      </c>
      <c r="B36" s="35"/>
      <c r="C36" s="35"/>
      <c r="D36" s="35"/>
      <c r="E36" s="35"/>
      <c r="F36" s="35"/>
      <c r="G36" s="36"/>
      <c r="H36" s="34"/>
      <c r="I36" s="35"/>
      <c r="J36" s="35"/>
      <c r="K36" s="35"/>
      <c r="L36" s="35"/>
      <c r="M36" s="35"/>
      <c r="N36" s="4">
        <f>N35*18%</f>
        <v>776304</v>
      </c>
    </row>
    <row r="37" spans="1:14" ht="12.75" customHeight="1">
      <c r="A37" s="37" t="s">
        <v>3</v>
      </c>
      <c r="B37" s="38"/>
      <c r="C37" s="38"/>
      <c r="D37" s="38"/>
      <c r="E37" s="38"/>
      <c r="F37" s="38"/>
      <c r="G37" s="39"/>
      <c r="H37" s="34"/>
      <c r="I37" s="35"/>
      <c r="J37" s="35"/>
      <c r="K37" s="35"/>
      <c r="L37" s="35"/>
      <c r="M37" s="35"/>
      <c r="N37" s="12">
        <f>N35+N36</f>
        <v>5089104</v>
      </c>
    </row>
    <row r="39" ht="12.75"/>
    <row r="40" ht="12.75"/>
    <row r="41" ht="39" customHeight="1"/>
    <row r="42" ht="12.75">
      <c r="I42" s="6"/>
    </row>
    <row r="43" ht="12.75"/>
    <row r="45" spans="1:2" ht="12.75">
      <c r="A45" s="7"/>
      <c r="B45" s="6"/>
    </row>
    <row r="46" spans="1:2" ht="12.75">
      <c r="A46" s="7"/>
      <c r="B46" s="6"/>
    </row>
    <row r="47" spans="1:2" ht="12.75">
      <c r="A47" s="7"/>
      <c r="B47" s="6"/>
    </row>
    <row r="48" spans="1:2" ht="12.75">
      <c r="A48" s="7"/>
      <c r="B48" s="6"/>
    </row>
    <row r="49" spans="1:2" ht="12.75">
      <c r="A49" s="7"/>
      <c r="B49" s="6"/>
    </row>
    <row r="50" spans="1:2" ht="12.75">
      <c r="A50" s="7"/>
      <c r="B50" s="6"/>
    </row>
  </sheetData>
  <sheetProtection/>
  <mergeCells count="24">
    <mergeCell ref="A36:G36"/>
    <mergeCell ref="H36:M36"/>
    <mergeCell ref="A37:G37"/>
    <mergeCell ref="H37:M37"/>
    <mergeCell ref="F6:H6"/>
    <mergeCell ref="I6:I7"/>
    <mergeCell ref="N6:N7"/>
    <mergeCell ref="A8:N8"/>
    <mergeCell ref="A35:H35"/>
    <mergeCell ref="L35:M35"/>
    <mergeCell ref="J6:J7"/>
    <mergeCell ref="K6:K7"/>
    <mergeCell ref="L6:L7"/>
    <mergeCell ref="M6:M7"/>
    <mergeCell ref="A1:N1"/>
    <mergeCell ref="A4:N4"/>
    <mergeCell ref="A2:Q2"/>
    <mergeCell ref="A3:Q3"/>
    <mergeCell ref="A5:N5"/>
    <mergeCell ref="A6:A7"/>
    <mergeCell ref="B6:B7"/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7"/>
  <sheetViews>
    <sheetView zoomScalePageLayoutView="0" workbookViewId="0" topLeftCell="A1">
      <selection activeCell="A4" sqref="A4:N4"/>
    </sheetView>
  </sheetViews>
  <sheetFormatPr defaultColWidth="9.00390625" defaultRowHeight="12.75"/>
  <cols>
    <col min="1" max="1" width="36.625" style="2" customWidth="1"/>
    <col min="2" max="2" width="21.875" style="2" customWidth="1"/>
    <col min="3" max="3" width="20.125" style="2" customWidth="1"/>
    <col min="4" max="4" width="19.125" style="2" customWidth="1"/>
    <col min="5" max="5" width="28.875" style="2" customWidth="1"/>
    <col min="6" max="6" width="3.25390625" style="2" customWidth="1"/>
    <col min="7" max="7" width="5.00390625" style="2" customWidth="1"/>
    <col min="8" max="8" width="8.625" style="2" customWidth="1"/>
    <col min="9" max="9" width="11.25390625" style="2" customWidth="1"/>
    <col min="10" max="10" width="15.00390625" style="2" customWidth="1"/>
    <col min="11" max="11" width="18.00390625" style="2" customWidth="1"/>
    <col min="12" max="12" width="23.625" style="2" customWidth="1"/>
    <col min="13" max="13" width="16.25390625" style="2" customWidth="1"/>
    <col min="14" max="14" width="23.625" style="2" customWidth="1"/>
    <col min="15" max="16384" width="9.125" style="2" customWidth="1"/>
  </cols>
  <sheetData>
    <row r="1" spans="1:14" s="1" customFormat="1" ht="4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2.75" customHeight="1">
      <c r="A3" s="37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3.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2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s="59" customFormat="1" ht="12.75" customHeight="1">
      <c r="A6" s="45" t="s">
        <v>5</v>
      </c>
      <c r="B6" s="45" t="s">
        <v>6</v>
      </c>
      <c r="C6" s="45" t="s">
        <v>7</v>
      </c>
      <c r="D6" s="45" t="s">
        <v>8</v>
      </c>
      <c r="E6" s="45" t="s">
        <v>67</v>
      </c>
      <c r="F6" s="56" t="s">
        <v>9</v>
      </c>
      <c r="G6" s="57"/>
      <c r="H6" s="58"/>
      <c r="I6" s="45" t="s">
        <v>68</v>
      </c>
      <c r="J6" s="45" t="s">
        <v>69</v>
      </c>
      <c r="K6" s="45" t="s">
        <v>10</v>
      </c>
      <c r="L6" s="45" t="s">
        <v>70</v>
      </c>
      <c r="M6" s="45" t="s">
        <v>71</v>
      </c>
      <c r="N6" s="45" t="s">
        <v>11</v>
      </c>
    </row>
    <row r="7" spans="1:14" s="59" customFormat="1" ht="12.75">
      <c r="A7" s="46"/>
      <c r="B7" s="46"/>
      <c r="C7" s="46"/>
      <c r="D7" s="46"/>
      <c r="E7" s="46"/>
      <c r="F7" s="32" t="s">
        <v>12</v>
      </c>
      <c r="G7" s="32" t="s">
        <v>13</v>
      </c>
      <c r="H7" s="32" t="s">
        <v>72</v>
      </c>
      <c r="I7" s="46"/>
      <c r="J7" s="46"/>
      <c r="K7" s="46"/>
      <c r="L7" s="46"/>
      <c r="M7" s="46"/>
      <c r="N7" s="46"/>
    </row>
    <row r="8" spans="1:14" s="59" customFormat="1" ht="28.5" customHeight="1">
      <c r="A8" s="60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</row>
    <row r="9" spans="1:14" s="59" customFormat="1" ht="12" customHeight="1">
      <c r="A9" s="14" t="s">
        <v>33</v>
      </c>
      <c r="B9" s="14" t="s">
        <v>34</v>
      </c>
      <c r="C9" s="32" t="s">
        <v>35</v>
      </c>
      <c r="D9" s="16" t="s">
        <v>32</v>
      </c>
      <c r="E9" s="16">
        <v>15</v>
      </c>
      <c r="F9" s="16">
        <v>1</v>
      </c>
      <c r="G9" s="16">
        <v>9</v>
      </c>
      <c r="H9" s="23">
        <v>4</v>
      </c>
      <c r="I9" s="23">
        <v>2</v>
      </c>
      <c r="J9" s="63">
        <f>F9*18+G9*36+H9*54</f>
        <v>558</v>
      </c>
      <c r="K9" s="9">
        <v>13</v>
      </c>
      <c r="L9" s="9">
        <f aca="true" t="shared" si="0" ref="L9:L31">K9*J9</f>
        <v>7254</v>
      </c>
      <c r="M9" s="64">
        <f aca="true" t="shared" si="1" ref="M9:M31">E9*J9</f>
        <v>8370</v>
      </c>
      <c r="N9" s="9">
        <f aca="true" t="shared" si="2" ref="N9:N31">M9*K9</f>
        <v>108810</v>
      </c>
    </row>
    <row r="10" spans="1:14" s="59" customFormat="1" ht="12.75">
      <c r="A10" s="14" t="s">
        <v>36</v>
      </c>
      <c r="B10" s="14" t="s">
        <v>37</v>
      </c>
      <c r="C10" s="32" t="s">
        <v>15</v>
      </c>
      <c r="D10" s="16" t="s">
        <v>32</v>
      </c>
      <c r="E10" s="16">
        <v>31</v>
      </c>
      <c r="F10" s="16">
        <v>4</v>
      </c>
      <c r="G10" s="16">
        <v>9</v>
      </c>
      <c r="H10" s="23">
        <v>5</v>
      </c>
      <c r="I10" s="23">
        <v>2</v>
      </c>
      <c r="J10" s="63">
        <f aca="true" t="shared" si="3" ref="J10:J34">F10*18+G10*36+H10*54</f>
        <v>666</v>
      </c>
      <c r="K10" s="9">
        <v>13</v>
      </c>
      <c r="L10" s="9">
        <f t="shared" si="0"/>
        <v>8658</v>
      </c>
      <c r="M10" s="64">
        <f t="shared" si="1"/>
        <v>20646</v>
      </c>
      <c r="N10" s="9">
        <f t="shared" si="2"/>
        <v>268398</v>
      </c>
    </row>
    <row r="11" spans="1:14" s="59" customFormat="1" ht="12.75">
      <c r="A11" s="14">
        <v>81</v>
      </c>
      <c r="B11" s="14" t="s">
        <v>37</v>
      </c>
      <c r="C11" s="17" t="s">
        <v>15</v>
      </c>
      <c r="D11" s="16" t="s">
        <v>32</v>
      </c>
      <c r="E11" s="16">
        <v>31</v>
      </c>
      <c r="F11" s="18">
        <v>1</v>
      </c>
      <c r="G11" s="18">
        <v>11</v>
      </c>
      <c r="H11" s="23">
        <v>8</v>
      </c>
      <c r="I11" s="23">
        <v>2</v>
      </c>
      <c r="J11" s="63">
        <f t="shared" si="3"/>
        <v>846</v>
      </c>
      <c r="K11" s="9">
        <v>13</v>
      </c>
      <c r="L11" s="9">
        <f t="shared" si="0"/>
        <v>10998</v>
      </c>
      <c r="M11" s="64">
        <f t="shared" si="1"/>
        <v>26226</v>
      </c>
      <c r="N11" s="9">
        <f t="shared" si="2"/>
        <v>340938</v>
      </c>
    </row>
    <row r="12" spans="1:14" s="59" customFormat="1" ht="12.75">
      <c r="A12" s="14" t="s">
        <v>38</v>
      </c>
      <c r="B12" s="14" t="s">
        <v>39</v>
      </c>
      <c r="C12" s="32" t="s">
        <v>40</v>
      </c>
      <c r="D12" s="16" t="s">
        <v>32</v>
      </c>
      <c r="E12" s="18">
        <v>15</v>
      </c>
      <c r="F12" s="16">
        <v>2</v>
      </c>
      <c r="G12" s="16">
        <v>6</v>
      </c>
      <c r="H12" s="23">
        <v>6</v>
      </c>
      <c r="I12" s="23">
        <v>6</v>
      </c>
      <c r="J12" s="63">
        <f t="shared" si="3"/>
        <v>576</v>
      </c>
      <c r="K12" s="9">
        <v>13</v>
      </c>
      <c r="L12" s="9">
        <f t="shared" si="0"/>
        <v>7488</v>
      </c>
      <c r="M12" s="64">
        <f t="shared" si="1"/>
        <v>8640</v>
      </c>
      <c r="N12" s="9">
        <f t="shared" si="2"/>
        <v>112320</v>
      </c>
    </row>
    <row r="13" spans="1:14" s="59" customFormat="1" ht="12.75">
      <c r="A13" s="14" t="s">
        <v>41</v>
      </c>
      <c r="B13" s="14" t="s">
        <v>39</v>
      </c>
      <c r="C13" s="17" t="s">
        <v>42</v>
      </c>
      <c r="D13" s="16" t="s">
        <v>32</v>
      </c>
      <c r="E13" s="16">
        <v>16</v>
      </c>
      <c r="F13" s="16">
        <v>0</v>
      </c>
      <c r="G13" s="16">
        <v>8</v>
      </c>
      <c r="H13" s="23">
        <v>8</v>
      </c>
      <c r="I13" s="23">
        <v>2</v>
      </c>
      <c r="J13" s="63">
        <f t="shared" si="3"/>
        <v>720</v>
      </c>
      <c r="K13" s="9">
        <v>13</v>
      </c>
      <c r="L13" s="9">
        <f t="shared" si="0"/>
        <v>9360</v>
      </c>
      <c r="M13" s="64">
        <f t="shared" si="1"/>
        <v>11520</v>
      </c>
      <c r="N13" s="9">
        <f t="shared" si="2"/>
        <v>149760</v>
      </c>
    </row>
    <row r="14" spans="1:14" s="59" customFormat="1" ht="12.75">
      <c r="A14" s="14" t="s">
        <v>43</v>
      </c>
      <c r="B14" s="14" t="s">
        <v>44</v>
      </c>
      <c r="C14" s="32" t="s">
        <v>15</v>
      </c>
      <c r="D14" s="16" t="s">
        <v>32</v>
      </c>
      <c r="E14" s="18">
        <v>31</v>
      </c>
      <c r="F14" s="16">
        <v>4</v>
      </c>
      <c r="G14" s="16">
        <v>8</v>
      </c>
      <c r="H14" s="23">
        <v>3</v>
      </c>
      <c r="I14" s="23">
        <v>4</v>
      </c>
      <c r="J14" s="63">
        <f t="shared" si="3"/>
        <v>522</v>
      </c>
      <c r="K14" s="9">
        <v>13</v>
      </c>
      <c r="L14" s="9">
        <f t="shared" si="0"/>
        <v>6786</v>
      </c>
      <c r="M14" s="64">
        <f t="shared" si="1"/>
        <v>16182</v>
      </c>
      <c r="N14" s="9">
        <f t="shared" si="2"/>
        <v>210366</v>
      </c>
    </row>
    <row r="15" spans="1:14" s="59" customFormat="1" ht="12.75">
      <c r="A15" s="19" t="s">
        <v>45</v>
      </c>
      <c r="B15" s="19" t="s">
        <v>46</v>
      </c>
      <c r="C15" s="20" t="s">
        <v>47</v>
      </c>
      <c r="D15" s="16" t="s">
        <v>32</v>
      </c>
      <c r="E15" s="18">
        <v>16</v>
      </c>
      <c r="F15" s="18">
        <v>1</v>
      </c>
      <c r="G15" s="18">
        <v>8</v>
      </c>
      <c r="H15" s="26">
        <v>6</v>
      </c>
      <c r="I15" s="26">
        <v>3</v>
      </c>
      <c r="J15" s="63">
        <f t="shared" si="3"/>
        <v>630</v>
      </c>
      <c r="K15" s="65">
        <v>13</v>
      </c>
      <c r="L15" s="65">
        <f t="shared" si="0"/>
        <v>8190</v>
      </c>
      <c r="M15" s="66">
        <f t="shared" si="1"/>
        <v>10080</v>
      </c>
      <c r="N15" s="65">
        <f t="shared" si="2"/>
        <v>131040</v>
      </c>
    </row>
    <row r="16" spans="1:14" s="59" customFormat="1" ht="12.75">
      <c r="A16" s="14">
        <v>138</v>
      </c>
      <c r="B16" s="21" t="s">
        <v>46</v>
      </c>
      <c r="C16" s="20" t="s">
        <v>35</v>
      </c>
      <c r="D16" s="16" t="s">
        <v>32</v>
      </c>
      <c r="E16" s="16">
        <v>15</v>
      </c>
      <c r="F16" s="18">
        <v>0</v>
      </c>
      <c r="G16" s="18">
        <v>8</v>
      </c>
      <c r="H16" s="23">
        <v>7</v>
      </c>
      <c r="I16" s="23">
        <v>3</v>
      </c>
      <c r="J16" s="63">
        <f t="shared" si="3"/>
        <v>666</v>
      </c>
      <c r="K16" s="9">
        <v>13</v>
      </c>
      <c r="L16" s="9">
        <f t="shared" si="0"/>
        <v>8658</v>
      </c>
      <c r="M16" s="64">
        <f t="shared" si="1"/>
        <v>9990</v>
      </c>
      <c r="N16" s="9">
        <f t="shared" si="2"/>
        <v>129870</v>
      </c>
    </row>
    <row r="17" spans="1:14" s="59" customFormat="1" ht="12.75">
      <c r="A17" s="14" t="s">
        <v>48</v>
      </c>
      <c r="B17" s="14" t="s">
        <v>49</v>
      </c>
      <c r="C17" s="32" t="s">
        <v>15</v>
      </c>
      <c r="D17" s="16" t="s">
        <v>32</v>
      </c>
      <c r="E17" s="18">
        <v>31</v>
      </c>
      <c r="F17" s="18">
        <v>3</v>
      </c>
      <c r="G17" s="18">
        <v>8</v>
      </c>
      <c r="H17" s="23">
        <v>3</v>
      </c>
      <c r="I17" s="23">
        <v>4</v>
      </c>
      <c r="J17" s="63">
        <f t="shared" si="3"/>
        <v>504</v>
      </c>
      <c r="K17" s="9">
        <v>13</v>
      </c>
      <c r="L17" s="9">
        <f t="shared" si="0"/>
        <v>6552</v>
      </c>
      <c r="M17" s="64">
        <f t="shared" si="1"/>
        <v>15624</v>
      </c>
      <c r="N17" s="9">
        <f t="shared" si="2"/>
        <v>203112</v>
      </c>
    </row>
    <row r="18" spans="1:14" s="59" customFormat="1" ht="12.75">
      <c r="A18" s="14" t="s">
        <v>50</v>
      </c>
      <c r="B18" s="14" t="s">
        <v>49</v>
      </c>
      <c r="C18" s="32" t="s">
        <v>15</v>
      </c>
      <c r="D18" s="16" t="s">
        <v>32</v>
      </c>
      <c r="E18" s="16">
        <v>31</v>
      </c>
      <c r="F18" s="16">
        <v>2</v>
      </c>
      <c r="G18" s="16">
        <v>8</v>
      </c>
      <c r="H18" s="23">
        <v>7</v>
      </c>
      <c r="I18" s="23">
        <v>4</v>
      </c>
      <c r="J18" s="63">
        <f t="shared" si="3"/>
        <v>702</v>
      </c>
      <c r="K18" s="9">
        <v>13</v>
      </c>
      <c r="L18" s="9">
        <f t="shared" si="0"/>
        <v>9126</v>
      </c>
      <c r="M18" s="64">
        <f t="shared" si="1"/>
        <v>21762</v>
      </c>
      <c r="N18" s="9">
        <f t="shared" si="2"/>
        <v>282906</v>
      </c>
    </row>
    <row r="19" spans="1:14" s="59" customFormat="1" ht="12.75">
      <c r="A19" s="14" t="s">
        <v>51</v>
      </c>
      <c r="B19" s="14" t="s">
        <v>52</v>
      </c>
      <c r="C19" s="22" t="s">
        <v>53</v>
      </c>
      <c r="D19" s="16" t="s">
        <v>32</v>
      </c>
      <c r="E19" s="23">
        <v>15</v>
      </c>
      <c r="F19" s="3">
        <v>1</v>
      </c>
      <c r="G19" s="3">
        <v>11</v>
      </c>
      <c r="H19" s="23">
        <v>6</v>
      </c>
      <c r="I19" s="23">
        <v>3</v>
      </c>
      <c r="J19" s="63">
        <f t="shared" si="3"/>
        <v>738</v>
      </c>
      <c r="K19" s="9">
        <v>13</v>
      </c>
      <c r="L19" s="9">
        <f t="shared" si="0"/>
        <v>9594</v>
      </c>
      <c r="M19" s="64">
        <f t="shared" si="1"/>
        <v>11070</v>
      </c>
      <c r="N19" s="9">
        <f t="shared" si="2"/>
        <v>143910</v>
      </c>
    </row>
    <row r="20" spans="1:14" s="59" customFormat="1" ht="12.75">
      <c r="A20" s="14" t="s">
        <v>54</v>
      </c>
      <c r="B20" s="14" t="s">
        <v>55</v>
      </c>
      <c r="C20" s="32" t="s">
        <v>15</v>
      </c>
      <c r="D20" s="16" t="s">
        <v>32</v>
      </c>
      <c r="E20" s="16">
        <v>31</v>
      </c>
      <c r="F20" s="16">
        <v>1</v>
      </c>
      <c r="G20" s="16">
        <v>9</v>
      </c>
      <c r="H20" s="23">
        <v>7</v>
      </c>
      <c r="I20" s="23">
        <v>4</v>
      </c>
      <c r="J20" s="63">
        <f t="shared" si="3"/>
        <v>720</v>
      </c>
      <c r="K20" s="9">
        <v>13</v>
      </c>
      <c r="L20" s="9">
        <f t="shared" si="0"/>
        <v>9360</v>
      </c>
      <c r="M20" s="64">
        <f t="shared" si="1"/>
        <v>22320</v>
      </c>
      <c r="N20" s="9">
        <f t="shared" si="2"/>
        <v>290160</v>
      </c>
    </row>
    <row r="21" spans="1:14" s="59" customFormat="1" ht="12.75">
      <c r="A21" s="14" t="s">
        <v>56</v>
      </c>
      <c r="B21" s="14" t="s">
        <v>57</v>
      </c>
      <c r="C21" s="22" t="s">
        <v>15</v>
      </c>
      <c r="D21" s="16" t="s">
        <v>32</v>
      </c>
      <c r="E21" s="23">
        <v>31</v>
      </c>
      <c r="F21" s="3">
        <v>1</v>
      </c>
      <c r="G21" s="3">
        <v>4</v>
      </c>
      <c r="H21" s="23">
        <v>5</v>
      </c>
      <c r="I21" s="23">
        <v>6</v>
      </c>
      <c r="J21" s="63">
        <f t="shared" si="3"/>
        <v>432</v>
      </c>
      <c r="K21" s="9">
        <v>13</v>
      </c>
      <c r="L21" s="9">
        <f t="shared" si="0"/>
        <v>5616</v>
      </c>
      <c r="M21" s="64">
        <f t="shared" si="1"/>
        <v>13392</v>
      </c>
      <c r="N21" s="9">
        <f t="shared" si="2"/>
        <v>174096</v>
      </c>
    </row>
    <row r="22" spans="1:14" s="59" customFormat="1" ht="12.75">
      <c r="A22" s="24" t="s">
        <v>58</v>
      </c>
      <c r="B22" s="14" t="s">
        <v>59</v>
      </c>
      <c r="C22" s="25" t="s">
        <v>15</v>
      </c>
      <c r="D22" s="16" t="s">
        <v>32</v>
      </c>
      <c r="E22" s="3">
        <v>31</v>
      </c>
      <c r="F22" s="23">
        <v>1</v>
      </c>
      <c r="G22" s="23">
        <v>9</v>
      </c>
      <c r="H22" s="23">
        <v>6</v>
      </c>
      <c r="I22" s="23">
        <v>7</v>
      </c>
      <c r="J22" s="63">
        <f t="shared" si="3"/>
        <v>666</v>
      </c>
      <c r="K22" s="9">
        <v>13</v>
      </c>
      <c r="L22" s="9">
        <f t="shared" si="0"/>
        <v>8658</v>
      </c>
      <c r="M22" s="64">
        <f t="shared" si="1"/>
        <v>20646</v>
      </c>
      <c r="N22" s="9">
        <f t="shared" si="2"/>
        <v>268398</v>
      </c>
    </row>
    <row r="23" spans="1:14" s="59" customFormat="1" ht="12.75">
      <c r="A23" s="14" t="s">
        <v>60</v>
      </c>
      <c r="B23" s="14" t="s">
        <v>61</v>
      </c>
      <c r="C23" s="22" t="s">
        <v>15</v>
      </c>
      <c r="D23" s="16" t="s">
        <v>32</v>
      </c>
      <c r="E23" s="23">
        <v>31</v>
      </c>
      <c r="F23" s="3">
        <v>5</v>
      </c>
      <c r="G23" s="3">
        <v>8</v>
      </c>
      <c r="H23" s="23">
        <v>0</v>
      </c>
      <c r="I23" s="23">
        <v>2</v>
      </c>
      <c r="J23" s="63">
        <f t="shared" si="3"/>
        <v>378</v>
      </c>
      <c r="K23" s="9">
        <v>13</v>
      </c>
      <c r="L23" s="9">
        <f t="shared" si="0"/>
        <v>4914</v>
      </c>
      <c r="M23" s="64">
        <f t="shared" si="1"/>
        <v>11718</v>
      </c>
      <c r="N23" s="9">
        <f t="shared" si="2"/>
        <v>152334</v>
      </c>
    </row>
    <row r="24" spans="1:14" s="59" customFormat="1" ht="12.75">
      <c r="A24" s="14">
        <v>68</v>
      </c>
      <c r="B24" s="14" t="s">
        <v>61</v>
      </c>
      <c r="C24" s="25" t="s">
        <v>35</v>
      </c>
      <c r="D24" s="16" t="s">
        <v>32</v>
      </c>
      <c r="E24" s="3">
        <v>15</v>
      </c>
      <c r="F24" s="23">
        <v>0</v>
      </c>
      <c r="G24" s="23">
        <v>7</v>
      </c>
      <c r="H24" s="23">
        <v>6</v>
      </c>
      <c r="I24" s="23">
        <v>4</v>
      </c>
      <c r="J24" s="63">
        <f t="shared" si="3"/>
        <v>576</v>
      </c>
      <c r="K24" s="9">
        <v>13</v>
      </c>
      <c r="L24" s="9">
        <f t="shared" si="0"/>
        <v>7488</v>
      </c>
      <c r="M24" s="64">
        <f t="shared" si="1"/>
        <v>8640</v>
      </c>
      <c r="N24" s="9">
        <f t="shared" si="2"/>
        <v>112320</v>
      </c>
    </row>
    <row r="25" spans="1:14" s="59" customFormat="1" ht="12.75">
      <c r="A25" s="14" t="s">
        <v>22</v>
      </c>
      <c r="B25" s="14" t="s">
        <v>23</v>
      </c>
      <c r="C25" s="25" t="s">
        <v>15</v>
      </c>
      <c r="D25" s="16" t="s">
        <v>32</v>
      </c>
      <c r="E25" s="3">
        <v>31</v>
      </c>
      <c r="F25" s="3">
        <v>10</v>
      </c>
      <c r="G25" s="3">
        <v>6</v>
      </c>
      <c r="H25" s="23">
        <v>0</v>
      </c>
      <c r="I25" s="23">
        <v>2</v>
      </c>
      <c r="J25" s="63">
        <f t="shared" si="3"/>
        <v>396</v>
      </c>
      <c r="K25" s="9">
        <v>13</v>
      </c>
      <c r="L25" s="9">
        <f t="shared" si="0"/>
        <v>5148</v>
      </c>
      <c r="M25" s="64">
        <f t="shared" si="1"/>
        <v>12276</v>
      </c>
      <c r="N25" s="9">
        <f t="shared" si="2"/>
        <v>159588</v>
      </c>
    </row>
    <row r="26" spans="1:14" s="59" customFormat="1" ht="12.75">
      <c r="A26" s="14" t="s">
        <v>24</v>
      </c>
      <c r="B26" s="14" t="s">
        <v>23</v>
      </c>
      <c r="C26" s="25" t="s">
        <v>15</v>
      </c>
      <c r="D26" s="16" t="s">
        <v>32</v>
      </c>
      <c r="E26" s="3">
        <v>31</v>
      </c>
      <c r="F26" s="3">
        <v>8</v>
      </c>
      <c r="G26" s="3">
        <v>7</v>
      </c>
      <c r="H26" s="23">
        <v>0</v>
      </c>
      <c r="I26" s="23">
        <v>2</v>
      </c>
      <c r="J26" s="63">
        <f t="shared" si="3"/>
        <v>396</v>
      </c>
      <c r="K26" s="9">
        <v>13</v>
      </c>
      <c r="L26" s="9">
        <f t="shared" si="0"/>
        <v>5148</v>
      </c>
      <c r="M26" s="64">
        <f t="shared" si="1"/>
        <v>12276</v>
      </c>
      <c r="N26" s="9">
        <f t="shared" si="2"/>
        <v>159588</v>
      </c>
    </row>
    <row r="27" spans="1:14" s="59" customFormat="1" ht="12.75">
      <c r="A27" s="14" t="s">
        <v>25</v>
      </c>
      <c r="B27" s="14" t="s">
        <v>23</v>
      </c>
      <c r="C27" s="25" t="s">
        <v>29</v>
      </c>
      <c r="D27" s="16" t="s">
        <v>32</v>
      </c>
      <c r="E27" s="3">
        <v>26</v>
      </c>
      <c r="F27" s="3">
        <v>1</v>
      </c>
      <c r="G27" s="3">
        <v>12</v>
      </c>
      <c r="H27" s="23">
        <v>0</v>
      </c>
      <c r="I27" s="23">
        <v>2</v>
      </c>
      <c r="J27" s="63">
        <f t="shared" si="3"/>
        <v>450</v>
      </c>
      <c r="K27" s="9">
        <v>13</v>
      </c>
      <c r="L27" s="9">
        <f t="shared" si="0"/>
        <v>5850</v>
      </c>
      <c r="M27" s="64">
        <f t="shared" si="1"/>
        <v>11700</v>
      </c>
      <c r="N27" s="9">
        <f t="shared" si="2"/>
        <v>152100</v>
      </c>
    </row>
    <row r="28" spans="1:14" s="59" customFormat="1" ht="12.75">
      <c r="A28" s="14" t="s">
        <v>26</v>
      </c>
      <c r="B28" s="14" t="s">
        <v>23</v>
      </c>
      <c r="C28" s="25" t="s">
        <v>30</v>
      </c>
      <c r="D28" s="16" t="s">
        <v>32</v>
      </c>
      <c r="E28" s="3">
        <v>16</v>
      </c>
      <c r="F28" s="3">
        <v>0</v>
      </c>
      <c r="G28" s="3">
        <v>7</v>
      </c>
      <c r="H28" s="23">
        <v>6</v>
      </c>
      <c r="I28" s="23">
        <v>1</v>
      </c>
      <c r="J28" s="63">
        <f t="shared" si="3"/>
        <v>576</v>
      </c>
      <c r="K28" s="9">
        <v>13</v>
      </c>
      <c r="L28" s="9">
        <f t="shared" si="0"/>
        <v>7488</v>
      </c>
      <c r="M28" s="64">
        <f t="shared" si="1"/>
        <v>9216</v>
      </c>
      <c r="N28" s="9">
        <f t="shared" si="2"/>
        <v>119808</v>
      </c>
    </row>
    <row r="29" spans="1:14" s="59" customFormat="1" ht="12.75">
      <c r="A29" s="14" t="s">
        <v>27</v>
      </c>
      <c r="B29" s="14" t="s">
        <v>23</v>
      </c>
      <c r="C29" s="25" t="s">
        <v>15</v>
      </c>
      <c r="D29" s="16" t="s">
        <v>32</v>
      </c>
      <c r="E29" s="3">
        <v>31</v>
      </c>
      <c r="F29" s="3">
        <v>0</v>
      </c>
      <c r="G29" s="3">
        <v>10</v>
      </c>
      <c r="H29" s="23">
        <v>5</v>
      </c>
      <c r="I29" s="23">
        <v>2</v>
      </c>
      <c r="J29" s="63">
        <f t="shared" si="3"/>
        <v>630</v>
      </c>
      <c r="K29" s="9">
        <v>13</v>
      </c>
      <c r="L29" s="9">
        <f t="shared" si="0"/>
        <v>8190</v>
      </c>
      <c r="M29" s="64">
        <f t="shared" si="1"/>
        <v>19530</v>
      </c>
      <c r="N29" s="9">
        <f t="shared" si="2"/>
        <v>253890</v>
      </c>
    </row>
    <row r="30" spans="1:14" s="59" customFormat="1" ht="12.75">
      <c r="A30" s="14" t="s">
        <v>28</v>
      </c>
      <c r="B30" s="14" t="s">
        <v>23</v>
      </c>
      <c r="C30" s="25" t="s">
        <v>31</v>
      </c>
      <c r="D30" s="16" t="s">
        <v>32</v>
      </c>
      <c r="E30" s="3">
        <v>22</v>
      </c>
      <c r="F30" s="3">
        <v>1</v>
      </c>
      <c r="G30" s="3">
        <v>4</v>
      </c>
      <c r="H30" s="23">
        <v>9</v>
      </c>
      <c r="I30" s="23">
        <v>2</v>
      </c>
      <c r="J30" s="63">
        <f t="shared" si="3"/>
        <v>648</v>
      </c>
      <c r="K30" s="9">
        <v>13</v>
      </c>
      <c r="L30" s="9">
        <f t="shared" si="0"/>
        <v>8424</v>
      </c>
      <c r="M30" s="64">
        <f t="shared" si="1"/>
        <v>14256</v>
      </c>
      <c r="N30" s="9">
        <f t="shared" si="2"/>
        <v>185328</v>
      </c>
    </row>
    <row r="31" spans="1:14" s="59" customFormat="1" ht="12.75">
      <c r="A31" s="14">
        <v>30</v>
      </c>
      <c r="B31" s="14" t="s">
        <v>23</v>
      </c>
      <c r="C31" s="25" t="s">
        <v>15</v>
      </c>
      <c r="D31" s="16" t="s">
        <v>32</v>
      </c>
      <c r="E31" s="3">
        <v>31</v>
      </c>
      <c r="F31" s="3">
        <v>1</v>
      </c>
      <c r="G31" s="3">
        <v>5</v>
      </c>
      <c r="H31" s="3">
        <v>9</v>
      </c>
      <c r="I31" s="3">
        <v>2</v>
      </c>
      <c r="J31" s="63">
        <f t="shared" si="3"/>
        <v>684</v>
      </c>
      <c r="K31" s="9">
        <v>13</v>
      </c>
      <c r="L31" s="9">
        <f t="shared" si="0"/>
        <v>8892</v>
      </c>
      <c r="M31" s="64">
        <f t="shared" si="1"/>
        <v>21204</v>
      </c>
      <c r="N31" s="9">
        <f t="shared" si="2"/>
        <v>275652</v>
      </c>
    </row>
    <row r="32" spans="1:14" s="59" customFormat="1" ht="12.75">
      <c r="A32" s="14" t="s">
        <v>62</v>
      </c>
      <c r="B32" s="14" t="s">
        <v>63</v>
      </c>
      <c r="C32" s="22" t="s">
        <v>15</v>
      </c>
      <c r="D32" s="16" t="s">
        <v>32</v>
      </c>
      <c r="E32" s="23">
        <v>31</v>
      </c>
      <c r="F32" s="3">
        <v>1</v>
      </c>
      <c r="G32" s="3">
        <v>8</v>
      </c>
      <c r="H32" s="23">
        <v>4</v>
      </c>
      <c r="I32" s="23">
        <v>3</v>
      </c>
      <c r="J32" s="63">
        <f t="shared" si="3"/>
        <v>522</v>
      </c>
      <c r="K32" s="9">
        <v>13</v>
      </c>
      <c r="L32" s="9">
        <f>K32*J32</f>
        <v>6786</v>
      </c>
      <c r="M32" s="64">
        <f>E32*J32</f>
        <v>16182</v>
      </c>
      <c r="N32" s="9">
        <f>M32*K32</f>
        <v>210366</v>
      </c>
    </row>
    <row r="33" spans="1:14" s="59" customFormat="1" ht="12.75">
      <c r="A33" s="14">
        <v>329</v>
      </c>
      <c r="B33" s="14" t="s">
        <v>64</v>
      </c>
      <c r="C33" s="25" t="s">
        <v>15</v>
      </c>
      <c r="D33" s="16" t="s">
        <v>32</v>
      </c>
      <c r="E33" s="3">
        <v>31</v>
      </c>
      <c r="F33" s="3">
        <v>0</v>
      </c>
      <c r="G33" s="3">
        <v>7</v>
      </c>
      <c r="H33" s="23">
        <v>6</v>
      </c>
      <c r="I33" s="23">
        <v>4</v>
      </c>
      <c r="J33" s="63">
        <f t="shared" si="3"/>
        <v>576</v>
      </c>
      <c r="K33" s="9">
        <v>13</v>
      </c>
      <c r="L33" s="9">
        <f>K33*J33</f>
        <v>7488</v>
      </c>
      <c r="M33" s="64">
        <f>E33*J33</f>
        <v>17856</v>
      </c>
      <c r="N33" s="9">
        <f>M33*K33</f>
        <v>232128</v>
      </c>
    </row>
    <row r="34" spans="1:14" s="59" customFormat="1" ht="12.75">
      <c r="A34" s="14" t="s">
        <v>65</v>
      </c>
      <c r="B34" s="14" t="s">
        <v>66</v>
      </c>
      <c r="C34" s="22" t="s">
        <v>15</v>
      </c>
      <c r="D34" s="16" t="s">
        <v>32</v>
      </c>
      <c r="E34" s="23">
        <v>31</v>
      </c>
      <c r="F34" s="3">
        <v>1</v>
      </c>
      <c r="G34" s="3">
        <v>6</v>
      </c>
      <c r="H34" s="23">
        <v>6</v>
      </c>
      <c r="I34" s="23">
        <v>4</v>
      </c>
      <c r="J34" s="63">
        <f t="shared" si="3"/>
        <v>558</v>
      </c>
      <c r="K34" s="9">
        <v>13</v>
      </c>
      <c r="L34" s="9">
        <f>K34*J34</f>
        <v>7254</v>
      </c>
      <c r="M34" s="64">
        <f>E34*J34</f>
        <v>17298</v>
      </c>
      <c r="N34" s="9">
        <f>M34*K34</f>
        <v>224874</v>
      </c>
    </row>
    <row r="35" spans="1:14" ht="12.75" customHeight="1">
      <c r="A35" s="28" t="s">
        <v>1</v>
      </c>
      <c r="B35" s="29"/>
      <c r="C35" s="67"/>
      <c r="D35" s="67"/>
      <c r="E35" s="67"/>
      <c r="F35" s="29"/>
      <c r="G35" s="29"/>
      <c r="H35" s="67"/>
      <c r="I35" s="68"/>
      <c r="J35" s="69">
        <f>SUM(J9:J34)</f>
        <v>15336</v>
      </c>
      <c r="K35" s="34"/>
      <c r="L35" s="36"/>
      <c r="M35" s="70">
        <f>SUM(M9:M34)</f>
        <v>388620</v>
      </c>
      <c r="N35" s="71">
        <f>SUM(N9:N34)</f>
        <v>5052060</v>
      </c>
    </row>
    <row r="36" spans="1:14" ht="12.75" customHeight="1">
      <c r="A36" s="28" t="s">
        <v>2</v>
      </c>
      <c r="B36" s="29"/>
      <c r="C36" s="67"/>
      <c r="D36" s="67"/>
      <c r="E36" s="67"/>
      <c r="F36" s="29"/>
      <c r="G36" s="29"/>
      <c r="H36" s="67"/>
      <c r="I36" s="67"/>
      <c r="J36" s="35"/>
      <c r="K36" s="35"/>
      <c r="L36" s="35"/>
      <c r="M36" s="36"/>
      <c r="N36" s="72">
        <f>N35*18%</f>
        <v>909370.7999999999</v>
      </c>
    </row>
    <row r="37" spans="1:14" ht="12.75" customHeight="1">
      <c r="A37" s="30" t="s">
        <v>3</v>
      </c>
      <c r="B37" s="31"/>
      <c r="C37" s="67"/>
      <c r="D37" s="67"/>
      <c r="E37" s="67"/>
      <c r="F37" s="31"/>
      <c r="G37" s="31"/>
      <c r="H37" s="67"/>
      <c r="I37" s="67"/>
      <c r="J37" s="35"/>
      <c r="K37" s="35"/>
      <c r="L37" s="35"/>
      <c r="M37" s="36"/>
      <c r="N37" s="73">
        <f>N35+N36</f>
        <v>5961430.8</v>
      </c>
    </row>
    <row r="40" ht="12.75"/>
    <row r="41" ht="12.75"/>
    <row r="42" ht="12.75"/>
    <row r="43" ht="12.75"/>
    <row r="44" ht="12.75"/>
    <row r="45" ht="12.75"/>
  </sheetData>
  <sheetProtection/>
  <mergeCells count="21">
    <mergeCell ref="N6:N7"/>
    <mergeCell ref="A8:N8"/>
    <mergeCell ref="K35:L35"/>
    <mergeCell ref="J36:M36"/>
    <mergeCell ref="J37:M37"/>
    <mergeCell ref="F6:H6"/>
    <mergeCell ref="I6:I7"/>
    <mergeCell ref="J6:J7"/>
    <mergeCell ref="K6:K7"/>
    <mergeCell ref="L6:L7"/>
    <mergeCell ref="M6:M7"/>
    <mergeCell ref="A1:N1"/>
    <mergeCell ref="A2:N2"/>
    <mergeCell ref="A3:N3"/>
    <mergeCell ref="A4:N4"/>
    <mergeCell ref="A5:N5"/>
    <mergeCell ref="A6:A7"/>
    <mergeCell ref="B6:B7"/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Руководитель проекта BTL</Manager>
  <Company>Laysa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Медиплан</dc:title>
  <dc:subject/>
  <dc:creator>Михаил Беликов</dc:creator>
  <cp:keywords>8(926)237-46-48</cp:keywords>
  <dc:description/>
  <cp:lastModifiedBy>Павел</cp:lastModifiedBy>
  <cp:lastPrinted>2014-02-10T04:14:36Z</cp:lastPrinted>
  <dcterms:created xsi:type="dcterms:W3CDTF">2007-03-13T11:40:16Z</dcterms:created>
  <dcterms:modified xsi:type="dcterms:W3CDTF">2014-02-10T14:28:46Z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